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paratif AE vs 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<sst xmlns="http://schemas.openxmlformats.org/spreadsheetml/2006/main" count="49" uniqueCount="44">
  <si>
    <r>
      <rPr>
        <b val="true"/>
        <sz val="11"/>
        <color rgb="FF000000"/>
        <rFont val="Arial"/>
        <family val="0"/>
        <charset val="1"/>
      </rPr>
      <t xml:space="preserve">ENTREPRENEUR.E-SALARI</t>
    </r>
    <r>
      <rPr>
        <b val="true"/>
        <sz val="11"/>
        <color rgb="FF000000"/>
        <rFont val="Arial"/>
        <family val="2"/>
        <charset val="1"/>
      </rPr>
      <t xml:space="preserve">É</t>
    </r>
    <r>
      <rPr>
        <b val="true"/>
        <sz val="11"/>
        <color rgb="FF000000"/>
        <rFont val="Arial"/>
        <family val="0"/>
        <charset val="1"/>
      </rPr>
      <t xml:space="preserve">.E</t>
    </r>
  </si>
  <si>
    <t xml:space="preserve">En rouge, les paramètres de la simulation à modifier</t>
  </si>
  <si>
    <t xml:space="preserve">PRODUITS</t>
  </si>
  <si>
    <t xml:space="preserve">TJM vendu en HT</t>
  </si>
  <si>
    <t xml:space="preserve">Nb de jours travaillés</t>
  </si>
  <si>
    <t xml:space="preserve">CA total généré en HT</t>
  </si>
  <si>
    <t xml:space="preserve">Commission Commercial SSII</t>
  </si>
  <si>
    <t xml:space="preserve">En pourcentage, par exemple si l’ESN/SSII intermédiaire prend 15 %, mettre 0,15
Si passage en direct via BABEL, mettre 0</t>
  </si>
  <si>
    <t xml:space="preserve">Prestation Commercial Apport d'Affaire SSII</t>
  </si>
  <si>
    <t xml:space="preserve">TJM final (après commission) en HT</t>
  </si>
  <si>
    <t xml:space="preserve">Le TJM facturé au client final, après soustraction de la commission de l’ENS intermédiaire</t>
  </si>
  <si>
    <t xml:space="preserve">CA EN HT</t>
  </si>
  <si>
    <t xml:space="preserve">CA en TTC</t>
  </si>
  <si>
    <t xml:space="preserve">CA assujetti à la TVA</t>
  </si>
  <si>
    <t xml:space="preserve">CHARGES</t>
  </si>
  <si>
    <t xml:space="preserve">Frais Professionnels TTC</t>
  </si>
  <si>
    <t xml:space="preserve">   Téléphone, repas, frais de déplacement, formation, télétravail, ordinateur portable, formations, etc...</t>
  </si>
  <si>
    <t xml:space="preserve">Impôts</t>
  </si>
  <si>
    <t xml:space="preserve">TVA collectée pour l'Etat</t>
  </si>
  <si>
    <t xml:space="preserve">TVA déductible pour l'Etat</t>
  </si>
  <si>
    <t xml:space="preserve">TVA à décaisser</t>
  </si>
  <si>
    <t xml:space="preserve">Assurance</t>
  </si>
  <si>
    <t xml:space="preserve">RC Pro</t>
  </si>
  <si>
    <t xml:space="preserve">Inclus</t>
  </si>
  <si>
    <t xml:space="preserve">Protection juridique</t>
  </si>
  <si>
    <t xml:space="preserve">Assurance perte exploitation</t>
  </si>
  <si>
    <t xml:space="preserve">Assurance multirisque pro</t>
  </si>
  <si>
    <t xml:space="preserve">Protection sociale</t>
  </si>
  <si>
    <t xml:space="preserve">Complémentaire Santé</t>
  </si>
  <si>
    <t xml:space="preserve">   Prise en charge à 50 % par BABEL.COOP</t>
  </si>
  <si>
    <t xml:space="preserve">Assurance Santé Prévoyance</t>
  </si>
  <si>
    <t xml:space="preserve">Assurance Chômage</t>
  </si>
  <si>
    <t xml:space="preserve">Taux contribution coopérative</t>
  </si>
  <si>
    <t xml:space="preserve">Contribution coopérative Babel.coop</t>
  </si>
  <si>
    <t xml:space="preserve">TOTAL CHARGE</t>
  </si>
  <si>
    <t xml:space="preserve">SALAIRE</t>
  </si>
  <si>
    <t xml:space="preserve">Taux cotisation patronale</t>
  </si>
  <si>
    <t xml:space="preserve">Taux cotisation salariale</t>
  </si>
  <si>
    <t xml:space="preserve">RESULTAT</t>
  </si>
  <si>
    <t xml:space="preserve">SALAIRE SUPER BRUT ANNUEL</t>
  </si>
  <si>
    <t xml:space="preserve">SALAIRE BRUT ANNUEL</t>
  </si>
  <si>
    <t xml:space="preserve">SALAIRE NET ANNUEL</t>
  </si>
  <si>
    <t xml:space="preserve">SALAIRE NET MENSUEL</t>
  </si>
  <si>
    <t xml:space="preserve">(c) BABEL.COOP - LICENCE CREATIVE COMMONS BY-SA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</si>
</sst>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&quot; €&quot;;\-#,##0.00&quot; €&quot;"/>
  </numFmts>
  <fonts count="1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sz val="11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000000"/>
      <name val="Arial"/>
      <family val="2"/>
      <charset val="1"/>
    </font>
    <font>
      <b val="true"/>
      <sz val="18"/>
      <color rgb="FFFF0000"/>
      <name val="Arial"/>
      <family val="0"/>
      <charset val="1"/>
    </font>
    <font>
      <b val="true"/>
      <sz val="11"/>
      <name val="Arial"/>
      <family val="0"/>
      <charset val="1"/>
    </font>
    <font>
      <b val="true"/>
      <sz val="14"/>
      <color rgb="FFFF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u val="single"/>
      <sz val="11"/>
      <color rgb="FF0563C1"/>
      <name val="Calibri"/>
      <family val="0"/>
      <charset val="1"/>
    </font>
    <font>
      <b val="true"/>
      <sz val="11"/>
      <color rgb="FFFF0000"/>
      <name val="Arial"/>
      <family val="0"/>
      <charset val="1"/>
    </font>
    <font>
      <b val="true"/>
      <sz val="11"/>
      <name val="Cambria"/>
      <family val="0"/>
      <charset val="1"/>
    </font>
    <font>
      <sz val="11"/>
      <name val="Cambria"/>
      <family val="0"/>
      <charset val="1"/>
    </font>
    <font>
      <i val="true"/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A9D18E"/>
        <bgColor rgb="FF9DC3E6"/>
      </patternFill>
    </fill>
    <fill>
      <patternFill patternType="solid">
        <fgColor rgb="FFED7D31"/>
        <bgColor rgb="FFFF9900"/>
      </patternFill>
    </fill>
    <fill>
      <patternFill patternType="solid">
        <fgColor rgb="FF9DC3E6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>
        <color rgb="FFF44336"/>
      </left>
      <right style="medium">
        <color rgb="FFF44336"/>
      </right>
      <top style="medium">
        <color rgb="FFF44336"/>
      </top>
      <bottom style="medium">
        <color rgb="FFF44336"/>
      </bottom>
      <diagonal/>
    </border>
    <border diagonalUp="false" diagonalDown="false">
      <left style="medium">
        <color rgb="FFFC5C00"/>
      </left>
      <right style="medium">
        <color rgb="FFFC5C00"/>
      </right>
      <top style="medium">
        <color rgb="FFFC5C00"/>
      </top>
      <bottom style="medium">
        <color rgb="FFFC5C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F44336"/>
      <rgbColor rgb="FFFFFFCC"/>
      <rgbColor rgb="FFCCFFFF"/>
      <rgbColor rgb="FF660066"/>
      <rgbColor rgb="FFED7D31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C5C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45.57"/>
    <col collapsed="false" customWidth="true" hidden="false" outlineLevel="0" max="2" min="2" style="2" width="46.27"/>
    <col collapsed="false" customWidth="true" hidden="false" outlineLevel="0" max="3" min="3" style="3" width="103.42"/>
    <col collapsed="false" customWidth="true" hidden="false" outlineLevel="0" max="1024" min="1024" style="0" width="11.52"/>
  </cols>
  <sheetData>
    <row r="1" customFormat="false" ht="22.05" hidden="false" customHeight="false" outlineLevel="0" collapsed="false">
      <c r="A1" s="4"/>
      <c r="B1" s="5" t="s">
        <v>0</v>
      </c>
      <c r="C1" s="6" t="s">
        <v>1</v>
      </c>
    </row>
    <row r="2" customFormat="false" ht="13.8" hidden="false" customHeight="false" outlineLevel="0" collapsed="false">
      <c r="A2" s="4"/>
    </row>
    <row r="3" s="10" customFormat="true" ht="13.8" hidden="false" customHeight="false" outlineLevel="0" collapsed="false">
      <c r="A3" s="7" t="s">
        <v>2</v>
      </c>
      <c r="B3" s="8"/>
      <c r="C3" s="9"/>
      <c r="AMJ3" s="0"/>
    </row>
    <row r="4" s="13" customFormat="true" ht="29.1" hidden="false" customHeight="true" outlineLevel="0" collapsed="false">
      <c r="A4" s="4" t="s">
        <v>3</v>
      </c>
      <c r="B4" s="11" t="n">
        <v>450</v>
      </c>
      <c r="C4" s="12"/>
      <c r="AMJ4" s="0"/>
    </row>
    <row r="5" s="13" customFormat="true" ht="13.8" hidden="false" customHeight="false" outlineLevel="0" collapsed="false">
      <c r="A5" s="4" t="s">
        <v>4</v>
      </c>
      <c r="B5" s="14" t="n">
        <v>220</v>
      </c>
      <c r="C5" s="3"/>
      <c r="AMJ5" s="0"/>
    </row>
    <row r="6" s="13" customFormat="true" ht="13.8" hidden="false" customHeight="false" outlineLevel="0" collapsed="false">
      <c r="A6" s="4" t="s">
        <v>5</v>
      </c>
      <c r="B6" s="14" t="n">
        <f aca="false">B4*B5</f>
        <v>99000</v>
      </c>
      <c r="C6" s="3"/>
      <c r="AMJ6" s="0"/>
    </row>
    <row r="7" customFormat="false" ht="28.35" hidden="false" customHeight="true" outlineLevel="0" collapsed="false">
      <c r="A7" s="1" t="s">
        <v>6</v>
      </c>
      <c r="B7" s="15" t="n">
        <v>0</v>
      </c>
      <c r="C7" s="16" t="s">
        <v>7</v>
      </c>
    </row>
    <row r="8" customFormat="false" ht="13.8" hidden="false" customHeight="false" outlineLevel="0" collapsed="false">
      <c r="A8" s="1" t="s">
        <v>8</v>
      </c>
      <c r="B8" s="2" t="n">
        <f aca="false">B7*B11</f>
        <v>0</v>
      </c>
    </row>
    <row r="9" customFormat="false" ht="13.8" hidden="false" customHeight="false" outlineLevel="0" collapsed="false">
      <c r="A9" s="1" t="s">
        <v>9</v>
      </c>
      <c r="B9" s="2" t="n">
        <f aca="false">B4-(B7*B4)</f>
        <v>450</v>
      </c>
      <c r="C9" s="16" t="s">
        <v>10</v>
      </c>
    </row>
    <row r="10" customFormat="false" ht="13.8" hidden="false" customHeight="false" outlineLevel="0" collapsed="false">
      <c r="C10" s="17"/>
    </row>
    <row r="11" customFormat="false" ht="28.5" hidden="false" customHeight="true" outlineLevel="0" collapsed="false">
      <c r="A11" s="18" t="s">
        <v>11</v>
      </c>
      <c r="B11" s="19" t="n">
        <f aca="false">B9*B5</f>
        <v>99000</v>
      </c>
      <c r="C11" s="20"/>
    </row>
    <row r="12" customFormat="false" ht="28.5" hidden="false" customHeight="true" outlineLevel="0" collapsed="false">
      <c r="A12" s="18"/>
      <c r="B12" s="19"/>
      <c r="C12" s="20"/>
    </row>
    <row r="13" customFormat="false" ht="13.8" hidden="false" customHeight="false" outlineLevel="0" collapsed="false">
      <c r="A13" s="1" t="s">
        <v>12</v>
      </c>
      <c r="B13" s="1" t="n">
        <f aca="false">B11*(1+0.2)</f>
        <v>118800</v>
      </c>
      <c r="C13" s="21"/>
    </row>
    <row r="14" customFormat="false" ht="13.8" hidden="false" customHeight="false" outlineLevel="0" collapsed="false">
      <c r="A14" s="1" t="s">
        <v>13</v>
      </c>
      <c r="B14" s="2" t="n">
        <f aca="false">B11</f>
        <v>99000</v>
      </c>
      <c r="C14" s="21"/>
    </row>
    <row r="15" customFormat="false" ht="13.8" hidden="false" customHeight="false" outlineLevel="0" collapsed="false">
      <c r="C15" s="17"/>
    </row>
    <row r="16" s="25" customFormat="true" ht="14.15" hidden="false" customHeight="false" outlineLevel="0" collapsed="false">
      <c r="A16" s="22" t="s">
        <v>14</v>
      </c>
      <c r="B16" s="23"/>
      <c r="C16" s="24"/>
      <c r="AMJ16" s="0"/>
    </row>
    <row r="17" s="13" customFormat="true" ht="13.8" hidden="false" customHeight="false" outlineLevel="0" collapsed="false">
      <c r="C17" s="3"/>
      <c r="AMJ17" s="0"/>
    </row>
    <row r="18" customFormat="false" ht="13.8" hidden="false" customHeight="false" outlineLevel="0" collapsed="false">
      <c r="B18" s="14"/>
    </row>
    <row r="19" s="13" customFormat="true" ht="13.8" hidden="false" customHeight="false" outlineLevel="0" collapsed="false">
      <c r="A19" s="1"/>
      <c r="B19" s="14"/>
      <c r="C19" s="21"/>
      <c r="AMJ19" s="0"/>
    </row>
    <row r="20" customFormat="false" ht="13.8" hidden="false" customHeight="false" outlineLevel="0" collapsed="false">
      <c r="B20" s="14"/>
    </row>
    <row r="21" customFormat="false" ht="26.85" hidden="false" customHeight="true" outlineLevel="0" collapsed="false">
      <c r="A21" s="26" t="s">
        <v>15</v>
      </c>
      <c r="B21" s="27" t="n">
        <v>6000</v>
      </c>
      <c r="C21" s="28" t="s">
        <v>16</v>
      </c>
    </row>
    <row r="23" customFormat="false" ht="13.8" hidden="false" customHeight="false" outlineLevel="0" collapsed="false">
      <c r="A23" s="29" t="s">
        <v>17</v>
      </c>
      <c r="C23" s="21"/>
    </row>
    <row r="24" customFormat="false" ht="13.8" hidden="false" customHeight="false" outlineLevel="0" collapsed="false">
      <c r="A24" s="1" t="s">
        <v>18</v>
      </c>
      <c r="B24" s="2" t="n">
        <f aca="false">B11*0.2</f>
        <v>19800</v>
      </c>
      <c r="C24" s="21"/>
    </row>
    <row r="25" customFormat="false" ht="13.8" hidden="false" customHeight="false" outlineLevel="0" collapsed="false">
      <c r="A25" s="1" t="s">
        <v>19</v>
      </c>
      <c r="B25" s="1" t="n">
        <f aca="false">(B21-(B21/1.2))</f>
        <v>1000</v>
      </c>
      <c r="C25" s="21"/>
    </row>
    <row r="26" customFormat="false" ht="13.8" hidden="false" customHeight="false" outlineLevel="0" collapsed="false">
      <c r="A26" s="1" t="s">
        <v>20</v>
      </c>
      <c r="B26" s="1" t="n">
        <f aca="false">B24-B25</f>
        <v>18800</v>
      </c>
      <c r="C26" s="21"/>
    </row>
    <row r="27" customFormat="false" ht="13.8" hidden="false" customHeight="false" outlineLevel="0" collapsed="false">
      <c r="C27" s="21"/>
    </row>
    <row r="28" customFormat="false" ht="13.8" hidden="false" customHeight="false" outlineLevel="0" collapsed="false">
      <c r="C28" s="21"/>
    </row>
    <row r="29" customFormat="false" ht="13.8" hidden="false" customHeight="false" outlineLevel="0" collapsed="false">
      <c r="C29" s="21"/>
    </row>
    <row r="30" customFormat="false" ht="13.8" hidden="false" customHeight="false" outlineLevel="0" collapsed="false">
      <c r="A30" s="30" t="s">
        <v>21</v>
      </c>
      <c r="C30" s="17"/>
    </row>
    <row r="31" customFormat="false" ht="13.8" hidden="false" customHeight="false" outlineLevel="0" collapsed="false">
      <c r="A31" s="1" t="s">
        <v>22</v>
      </c>
      <c r="B31" s="2" t="s">
        <v>23</v>
      </c>
      <c r="C31" s="21"/>
    </row>
    <row r="32" customFormat="false" ht="13.8" hidden="false" customHeight="false" outlineLevel="0" collapsed="false">
      <c r="A32" s="1" t="s">
        <v>24</v>
      </c>
      <c r="B32" s="2" t="s">
        <v>23</v>
      </c>
      <c r="C32" s="21"/>
    </row>
    <row r="33" customFormat="false" ht="13.8" hidden="false" customHeight="false" outlineLevel="0" collapsed="false">
      <c r="A33" s="1" t="s">
        <v>25</v>
      </c>
      <c r="B33" s="2" t="s">
        <v>23</v>
      </c>
      <c r="C33" s="21"/>
    </row>
    <row r="34" customFormat="false" ht="13.8" hidden="false" customHeight="false" outlineLevel="0" collapsed="false">
      <c r="A34" s="1" t="s">
        <v>26</v>
      </c>
      <c r="B34" s="2" t="s">
        <v>23</v>
      </c>
      <c r="C34" s="21"/>
    </row>
    <row r="35" customFormat="false" ht="13.8" hidden="false" customHeight="false" outlineLevel="0" collapsed="false">
      <c r="C35" s="21"/>
    </row>
    <row r="36" customFormat="false" ht="13.8" hidden="false" customHeight="false" outlineLevel="0" collapsed="false">
      <c r="A36" s="30" t="s">
        <v>27</v>
      </c>
      <c r="C36" s="21"/>
    </row>
    <row r="37" customFormat="false" ht="13.8" hidden="false" customHeight="false" outlineLevel="0" collapsed="false">
      <c r="A37" s="1" t="s">
        <v>28</v>
      </c>
      <c r="B37" s="2" t="n">
        <f aca="false">(47/2)*12</f>
        <v>282</v>
      </c>
      <c r="C37" s="16" t="s">
        <v>29</v>
      </c>
    </row>
    <row r="38" customFormat="false" ht="13.8" hidden="false" customHeight="false" outlineLevel="0" collapsed="false">
      <c r="A38" s="1" t="s">
        <v>30</v>
      </c>
      <c r="B38" s="2" t="s">
        <v>23</v>
      </c>
      <c r="C38" s="21"/>
    </row>
    <row r="39" customFormat="false" ht="13.8" hidden="false" customHeight="false" outlineLevel="0" collapsed="false">
      <c r="A39" s="1" t="s">
        <v>31</v>
      </c>
      <c r="B39" s="2" t="s">
        <v>23</v>
      </c>
      <c r="C39" s="17"/>
    </row>
    <row r="40" customFormat="false" ht="13.8" hidden="false" customHeight="false" outlineLevel="0" collapsed="false">
      <c r="C40" s="21"/>
    </row>
    <row r="41" customFormat="false" ht="13.8" hidden="false" customHeight="false" outlineLevel="0" collapsed="false">
      <c r="A41" s="1" t="s">
        <v>32</v>
      </c>
      <c r="B41" s="2" t="n">
        <v>0.1</v>
      </c>
    </row>
    <row r="42" customFormat="false" ht="13.8" hidden="false" customHeight="false" outlineLevel="0" collapsed="false">
      <c r="A42" s="1" t="s">
        <v>33</v>
      </c>
      <c r="B42" s="2" t="n">
        <f aca="false">B11*B41</f>
        <v>9900</v>
      </c>
    </row>
    <row r="44" customFormat="false" ht="14.15" hidden="false" customHeight="false" outlineLevel="0" collapsed="false">
      <c r="A44" s="30" t="s">
        <v>34</v>
      </c>
      <c r="B44" s="2" t="n">
        <f aca="false">B42+B21+B26+B37</f>
        <v>34982</v>
      </c>
      <c r="C44" s="31"/>
    </row>
    <row r="45" customFormat="false" ht="13.8" hidden="false" customHeight="false" outlineLevel="0" collapsed="false">
      <c r="A45" s="30"/>
      <c r="C45" s="31"/>
    </row>
    <row r="46" s="35" customFormat="true" ht="13.8" hidden="false" customHeight="false" outlineLevel="0" collapsed="false">
      <c r="A46" s="32" t="s">
        <v>35</v>
      </c>
      <c r="B46" s="33"/>
      <c r="C46" s="34"/>
      <c r="AMJ46" s="0"/>
    </row>
    <row r="47" s="13" customFormat="true" ht="13.8" hidden="false" customHeight="false" outlineLevel="0" collapsed="false">
      <c r="A47" s="36"/>
      <c r="B47" s="14"/>
      <c r="C47" s="17"/>
      <c r="AMJ47" s="0"/>
    </row>
    <row r="48" s="13" customFormat="true" ht="13.8" hidden="false" customHeight="false" outlineLevel="0" collapsed="false">
      <c r="A48" s="4" t="s">
        <v>36</v>
      </c>
      <c r="B48" s="14" t="n">
        <v>0.4</v>
      </c>
      <c r="C48" s="3"/>
      <c r="AMJ48" s="0"/>
    </row>
    <row r="49" s="13" customFormat="true" ht="13.8" hidden="false" customHeight="false" outlineLevel="0" collapsed="false">
      <c r="A49" s="4" t="s">
        <v>37</v>
      </c>
      <c r="B49" s="14" t="n">
        <v>0.22</v>
      </c>
      <c r="C49" s="3"/>
      <c r="AMJ49" s="0"/>
    </row>
    <row r="50" s="13" customFormat="true" ht="13.8" hidden="false" customHeight="false" outlineLevel="0" collapsed="false">
      <c r="A50" s="4"/>
      <c r="B50" s="14"/>
      <c r="C50" s="3"/>
      <c r="AMJ50" s="0"/>
    </row>
    <row r="51" s="13" customFormat="true" ht="13.8" hidden="false" customHeight="false" outlineLevel="0" collapsed="false">
      <c r="A51" s="36" t="s">
        <v>38</v>
      </c>
      <c r="B51" s="14" t="n">
        <f aca="false">B13-B44</f>
        <v>83818</v>
      </c>
      <c r="C51" s="3"/>
      <c r="AMJ51" s="0"/>
    </row>
    <row r="52" s="13" customFormat="true" ht="13.8" hidden="false" customHeight="false" outlineLevel="0" collapsed="false">
      <c r="A52" s="36"/>
      <c r="B52" s="14"/>
      <c r="C52" s="3"/>
      <c r="AMJ52" s="0"/>
    </row>
    <row r="53" s="13" customFormat="true" ht="13.8" hidden="false" customHeight="false" outlineLevel="0" collapsed="false">
      <c r="A53" s="36" t="s">
        <v>39</v>
      </c>
      <c r="B53" s="14" t="n">
        <f aca="false">B13-B44</f>
        <v>83818</v>
      </c>
      <c r="C53" s="3"/>
      <c r="AMJ53" s="0"/>
    </row>
    <row r="54" customFormat="false" ht="13.8" hidden="false" customHeight="false" outlineLevel="0" collapsed="false">
      <c r="A54" s="30" t="s">
        <v>40</v>
      </c>
      <c r="B54" s="37" t="n">
        <f aca="false">B53/(1+B48)</f>
        <v>59870</v>
      </c>
      <c r="C54" s="31"/>
    </row>
    <row r="55" customFormat="false" ht="13.8" hidden="false" customHeight="false" outlineLevel="0" collapsed="false">
      <c r="A55" s="30" t="s">
        <v>41</v>
      </c>
      <c r="B55" s="37" t="n">
        <f aca="false">B54*(1-B49)</f>
        <v>46698.6</v>
      </c>
      <c r="C55" s="31"/>
    </row>
    <row r="56" customFormat="false" ht="13.8" hidden="false" customHeight="false" outlineLevel="0" collapsed="false">
      <c r="A56" s="30" t="s">
        <v>42</v>
      </c>
      <c r="B56" s="37" t="n">
        <f aca="false">B55/12</f>
        <v>3891.55</v>
      </c>
      <c r="C56" s="38"/>
    </row>
    <row r="57" customFormat="false" ht="13.8" hidden="false" customHeight="false" outlineLevel="0" collapsed="false">
      <c r="A57" s="30"/>
      <c r="B57" s="37"/>
      <c r="C57" s="38"/>
    </row>
    <row r="58" customFormat="false" ht="13.8" hidden="false" customHeight="false" outlineLevel="0" collapsed="false">
      <c r="A58" s="30"/>
      <c r="B58" s="37"/>
      <c r="C58" s="38"/>
    </row>
    <row r="60" customFormat="false" ht="13.8" hidden="false" customHeight="false" outlineLevel="0" collapsed="false">
      <c r="A60" s="39" t="s">
        <v>43</v>
      </c>
      <c r="B60" s="39"/>
      <c r="C60" s="39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60:C60"/>
  </mergeCells>
  <printOptions headings="false" gridLines="false" gridLinesSet="true" horizontalCentered="false" verticalCentered="false"/>
  <pageMargins left="0.700694444444444" right="0.700694444444444" top="0.752083333333333" bottom="0.75208333333333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2020-12-11T18:12:19Z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